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Feuil1" sheetId="1" r:id="rId1"/>
    <sheet name="Feuil2" sheetId="2" r:id="rId2"/>
    <sheet name="Feuil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6" i="1"/>
  <c r="H21" i="1"/>
  <c r="M7" i="1"/>
  <c r="M8" i="1"/>
  <c r="M9" i="1"/>
  <c r="M10" i="1"/>
  <c r="M11" i="1"/>
  <c r="M12" i="1"/>
  <c r="M14" i="1"/>
  <c r="M15" i="1"/>
  <c r="M16" i="1"/>
  <c r="M18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6" i="1"/>
  <c r="L17" i="1"/>
  <c r="L7" i="1"/>
  <c r="L8" i="1"/>
  <c r="L9" i="1"/>
  <c r="L10" i="1"/>
  <c r="L11" i="1"/>
  <c r="L12" i="1"/>
  <c r="L13" i="1"/>
  <c r="L14" i="1"/>
  <c r="L15" i="1"/>
  <c r="L16" i="1"/>
  <c r="L18" i="1"/>
  <c r="L6" i="1"/>
  <c r="K21" i="1"/>
  <c r="J21" i="1"/>
  <c r="G21" i="1"/>
  <c r="F21" i="1"/>
  <c r="E21" i="1"/>
  <c r="I21" i="1" l="1"/>
  <c r="C21" i="1"/>
  <c r="D21" i="1"/>
  <c r="M21" i="1"/>
  <c r="L21" i="1"/>
</calcChain>
</file>

<file path=xl/sharedStrings.xml><?xml version="1.0" encoding="utf-8"?>
<sst xmlns="http://schemas.openxmlformats.org/spreadsheetml/2006/main" count="51" uniqueCount="32">
  <si>
    <t>Nbre de dossiers payés</t>
  </si>
  <si>
    <t>Nbre de dossiers payés après l'expiration des délais</t>
  </si>
  <si>
    <t>Nbre de dossiers en suspens dont les delais sont déjà expirés</t>
  </si>
  <si>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</si>
  <si>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</si>
  <si>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</si>
  <si>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</si>
  <si>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</si>
  <si>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</si>
  <si>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</si>
  <si>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</si>
  <si>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</si>
  <si>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</si>
  <si>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</si>
  <si>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Montant global des sinistres en suspens</t>
  </si>
  <si>
    <t>TOTAL</t>
  </si>
  <si>
    <t>SOCAR VIE</t>
  </si>
  <si>
    <t>UCAR AG</t>
  </si>
  <si>
    <t>Taux de dépassement des délais pour dossiers payés</t>
  </si>
  <si>
    <t>UCAR VIE</t>
  </si>
  <si>
    <t>N/A</t>
  </si>
  <si>
    <t>N/A: sociétés n'ayant pas produit le rapport</t>
  </si>
  <si>
    <t>BIC NON VIE</t>
  </si>
  <si>
    <t>N°</t>
  </si>
  <si>
    <t>Montant global payé</t>
  </si>
  <si>
    <t>Montant total</t>
  </si>
  <si>
    <t>Taux de dépassement des délais pour dossiers en suspens</t>
  </si>
  <si>
    <t>Nbre de dossiers en suspens</t>
  </si>
  <si>
    <t>Nbre de dossiers payés dans les délais légaux</t>
  </si>
  <si>
    <t>Société</t>
  </si>
  <si>
    <t>Nbre total de dossiers (ou quittances signées)</t>
  </si>
  <si>
    <t>ETAT SYNTHESE DE PAIEMENT DES SINISTRES PAR LES ENTREPRISES D'ASSURANCE (JANVIER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</si>
</sst>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_);_(* \(#,##0\);_(* &quot;-&quot;??_);_(@_)"/>
    <numFmt numFmtId="165" formatCode="#,##0;[Red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/>
    <xf numFmtId="164" fontId="1" fillId="0" borderId="1" xfId="1" applyNumberFormat="1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horizontal="right"/>
    </xf>
    <xf numFmtId="164" fontId="4" fillId="0" borderId="1" xfId="1" applyNumberFormat="1" applyFont="1" applyBorder="1"/>
    <xf numFmtId="3" fontId="0" fillId="0" borderId="1" xfId="0" applyNumberFormat="1" applyFont="1" applyBorder="1"/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Border="1"/>
    <xf numFmtId="3" fontId="5" fillId="0" borderId="1" xfId="0" applyNumberFormat="1" applyFont="1" applyBorder="1"/>
    <xf numFmtId="9" fontId="0" fillId="0" borderId="1" xfId="2" applyFont="1" applyBorder="1"/>
    <xf numFmtId="9" fontId="5" fillId="0" borderId="1" xfId="2" applyFont="1" applyBorder="1"/>
    <xf numFmtId="0" fontId="5" fillId="0" borderId="0" xfId="0" applyFont="1"/>
    <xf numFmtId="0" fontId="0" fillId="0" borderId="2" xfId="0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Fill="1" applyBorder="1"/>
    <xf numFmtId="165" fontId="0" fillId="0" borderId="1" xfId="0" applyNumberFormat="1" applyFill="1" applyBorder="1"/>
    <xf numFmtId="9" fontId="0" fillId="0" borderId="1" xfId="2" applyFont="1" applyFill="1" applyBorder="1"/>
    <xf numFmtId="0" fontId="6" fillId="0" borderId="0" xfId="0" applyFont="1"/>
    <xf numFmtId="9" fontId="0" fillId="0" borderId="0" xfId="2" applyFont="1"/>
    <xf numFmtId="0" fontId="0" fillId="2" borderId="1" xfId="0" applyFill="1" applyBorder="1"/>
    <xf numFmtId="9" fontId="0" fillId="2" borderId="1" xfId="2" applyFont="1" applyFill="1" applyBorder="1"/>
    <xf numFmtId="0" fontId="3" fillId="0" borderId="1" xfId="0" applyFont="1" applyBorder="1" applyAlignment="1">
      <alignment wrapText="1"/>
    </xf>
    <xf numFmtId="1" fontId="5" fillId="0" borderId="1" xfId="0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N23"/>
  <sheetViews>
    <sheetView tabSelected="1" workbookViewId="0">
      <selection activeCell="N5" sqref="N5"/>
    </sheetView>
  </sheetViews>
  <sheetFormatPr baseColWidth="10" defaultRowHeight="15" x14ac:dyDescent="0.25"/>
  <cols>
    <col min="1" max="1" width="4.140625" customWidth="1"/>
    <col min="2" max="2" width="11.5703125" customWidth="1"/>
    <col min="3" max="3" width="6.7109375" customWidth="1"/>
    <col min="4" max="4" width="13.28515625" customWidth="1"/>
    <col min="5" max="5" width="9.7109375" customWidth="1"/>
    <col min="6" max="6" width="13.42578125" customWidth="1"/>
    <col min="7" max="7" width="9.28515625" customWidth="1"/>
    <col min="8" max="8" width="13.42578125" customWidth="1"/>
    <col min="9" max="9" width="9.140625" customWidth="1"/>
    <col min="10" max="10" width="11.42578125" customWidth="1"/>
    <col min="11" max="12" width="9.7109375" customWidth="1"/>
    <col min="13" max="13" width="9.140625" customWidth="1"/>
    <col min="19" max="19" width="6.28515625" customWidth="1"/>
    <col min="20" max="20" width="17.42578125" customWidth="1"/>
  </cols>
  <sheetData>
    <row r="2" spans="1:13" x14ac:dyDescent="0.25">
      <c r="B2" s="25" t="s">
        <v>31</v>
      </c>
    </row>
    <row r="5" spans="1:13" ht="135" x14ac:dyDescent="0.25">
      <c r="A5" s="6" t="s">
        <v>23</v>
      </c>
      <c r="B5" s="6" t="s">
        <v>29</v>
      </c>
      <c r="C5" s="21" t="s">
        <v>30</v>
      </c>
      <c r="D5" s="21" t="s">
        <v>25</v>
      </c>
      <c r="E5" s="7" t="s">
        <v>0</v>
      </c>
      <c r="F5" s="7" t="s">
        <v>24</v>
      </c>
      <c r="G5" s="11" t="s">
        <v>27</v>
      </c>
      <c r="H5" s="11" t="s">
        <v>14</v>
      </c>
      <c r="I5" s="11" t="s">
        <v>28</v>
      </c>
      <c r="J5" s="20" t="s">
        <v>1</v>
      </c>
      <c r="K5" s="29" t="s">
        <v>2</v>
      </c>
      <c r="L5" s="11" t="s">
        <v>18</v>
      </c>
      <c r="M5" s="11" t="s">
        <v>26</v>
      </c>
    </row>
    <row r="6" spans="1:13" x14ac:dyDescent="0.25">
      <c r="A6" s="1">
        <v>1</v>
      </c>
      <c r="B6" s="1" t="s">
        <v>8</v>
      </c>
      <c r="C6" s="1">
        <f>E6+G6</f>
        <v>1</v>
      </c>
      <c r="D6" s="2">
        <f>F6+H6</f>
        <v>8437500</v>
      </c>
      <c r="E6" s="1">
        <v>1</v>
      </c>
      <c r="F6" s="2">
        <v>8437500</v>
      </c>
      <c r="G6" s="1">
        <v>0</v>
      </c>
      <c r="H6" s="1">
        <v>0</v>
      </c>
      <c r="I6" s="1">
        <f>E6-J6</f>
        <v>1</v>
      </c>
      <c r="J6" s="19">
        <v>0</v>
      </c>
      <c r="K6" s="19">
        <v>0</v>
      </c>
      <c r="L6" s="28">
        <f>J6/E6</f>
        <v>0</v>
      </c>
      <c r="M6" s="28">
        <v>0</v>
      </c>
    </row>
    <row r="7" spans="1:13" x14ac:dyDescent="0.25">
      <c r="A7" s="1">
        <v>2</v>
      </c>
      <c r="B7" s="1" t="s">
        <v>22</v>
      </c>
      <c r="C7" s="1">
        <f t="shared" ref="C7:C18" si="0">E7+G7</f>
        <v>113</v>
      </c>
      <c r="D7" s="2">
        <f t="shared" ref="D7:D18" si="1">F7+H7</f>
        <v>156452423</v>
      </c>
      <c r="E7" s="1">
        <v>63</v>
      </c>
      <c r="F7" s="4">
        <v>98811435</v>
      </c>
      <c r="G7" s="4">
        <v>50</v>
      </c>
      <c r="H7" s="8">
        <v>57640988</v>
      </c>
      <c r="I7" s="1">
        <f t="shared" ref="I7:I18" si="2">E7-J7</f>
        <v>61</v>
      </c>
      <c r="J7" s="19">
        <v>2</v>
      </c>
      <c r="K7" s="19">
        <v>0</v>
      </c>
      <c r="L7" s="24">
        <f t="shared" ref="L7:L17" si="3">J7/E7</f>
        <v>3.1746031746031744E-2</v>
      </c>
      <c r="M7" s="15">
        <f t="shared" ref="M7:M21" si="4">K7/G7</f>
        <v>0</v>
      </c>
    </row>
    <row r="8" spans="1:13" x14ac:dyDescent="0.25">
      <c r="A8" s="1">
        <v>3</v>
      </c>
      <c r="B8" s="1" t="s">
        <v>5</v>
      </c>
      <c r="C8" s="1">
        <f t="shared" si="0"/>
        <v>178</v>
      </c>
      <c r="D8" s="2">
        <f t="shared" si="1"/>
        <v>837565905</v>
      </c>
      <c r="E8" s="1">
        <v>41</v>
      </c>
      <c r="F8" s="2">
        <v>136888070</v>
      </c>
      <c r="G8" s="2">
        <v>137</v>
      </c>
      <c r="H8" s="10">
        <v>700677835</v>
      </c>
      <c r="I8" s="1">
        <f t="shared" si="2"/>
        <v>17</v>
      </c>
      <c r="J8" s="19">
        <v>24</v>
      </c>
      <c r="K8" s="19">
        <v>123</v>
      </c>
      <c r="L8" s="24">
        <f t="shared" si="3"/>
        <v>0.58536585365853655</v>
      </c>
      <c r="M8" s="15">
        <f t="shared" si="4"/>
        <v>0.8978102189781022</v>
      </c>
    </row>
    <row r="9" spans="1:13" x14ac:dyDescent="0.25">
      <c r="A9" s="1">
        <v>4</v>
      </c>
      <c r="B9" s="1" t="s">
        <v>7</v>
      </c>
      <c r="C9" s="1">
        <f t="shared" si="0"/>
        <v>4</v>
      </c>
      <c r="D9" s="2">
        <f t="shared" si="1"/>
        <v>52731137</v>
      </c>
      <c r="E9" s="1">
        <v>2</v>
      </c>
      <c r="F9" s="2">
        <v>17329248</v>
      </c>
      <c r="G9" s="2">
        <v>2</v>
      </c>
      <c r="H9" s="2">
        <v>35401889</v>
      </c>
      <c r="I9" s="1">
        <f t="shared" si="2"/>
        <v>2</v>
      </c>
      <c r="J9" s="19">
        <v>0</v>
      </c>
      <c r="K9" s="19">
        <v>1</v>
      </c>
      <c r="L9" s="24">
        <f t="shared" si="3"/>
        <v>0</v>
      </c>
      <c r="M9" s="15">
        <f t="shared" si="4"/>
        <v>0.5</v>
      </c>
    </row>
    <row r="10" spans="1:13" x14ac:dyDescent="0.25">
      <c r="A10" s="1">
        <v>5</v>
      </c>
      <c r="B10" s="1" t="s">
        <v>3</v>
      </c>
      <c r="C10" s="1">
        <f t="shared" si="0"/>
        <v>106</v>
      </c>
      <c r="D10" s="2">
        <f t="shared" si="1"/>
        <v>152206419</v>
      </c>
      <c r="E10" s="1">
        <v>53</v>
      </c>
      <c r="F10" s="2">
        <v>70024321</v>
      </c>
      <c r="G10" s="2">
        <v>53</v>
      </c>
      <c r="H10" s="23">
        <v>82182098</v>
      </c>
      <c r="I10" s="1">
        <f t="shared" si="2"/>
        <v>30</v>
      </c>
      <c r="J10" s="19">
        <v>23</v>
      </c>
      <c r="K10" s="19">
        <v>1</v>
      </c>
      <c r="L10" s="24">
        <f t="shared" si="3"/>
        <v>0.43396226415094341</v>
      </c>
      <c r="M10" s="15">
        <f t="shared" si="4"/>
        <v>1.8867924528301886E-2</v>
      </c>
    </row>
    <row r="11" spans="1:13" x14ac:dyDescent="0.25">
      <c r="A11" s="1">
        <v>6</v>
      </c>
      <c r="B11" s="1" t="s">
        <v>4</v>
      </c>
      <c r="C11" s="1">
        <f t="shared" si="0"/>
        <v>14</v>
      </c>
      <c r="D11" s="2">
        <f t="shared" si="1"/>
        <v>41260338</v>
      </c>
      <c r="E11" s="1">
        <v>11</v>
      </c>
      <c r="F11" s="3">
        <v>20838853</v>
      </c>
      <c r="G11" s="3">
        <v>3</v>
      </c>
      <c r="H11" s="2">
        <v>20421485</v>
      </c>
      <c r="I11" s="1">
        <f t="shared" si="2"/>
        <v>11</v>
      </c>
      <c r="J11" s="19">
        <v>0</v>
      </c>
      <c r="K11" s="19">
        <v>0</v>
      </c>
      <c r="L11" s="28">
        <f t="shared" si="3"/>
        <v>0</v>
      </c>
      <c r="M11" s="28">
        <f t="shared" si="4"/>
        <v>0</v>
      </c>
    </row>
    <row r="12" spans="1:13" x14ac:dyDescent="0.25">
      <c r="A12" s="1">
        <v>7</v>
      </c>
      <c r="B12" s="1" t="s">
        <v>6</v>
      </c>
      <c r="C12" s="1">
        <f t="shared" si="0"/>
        <v>67</v>
      </c>
      <c r="D12" s="2">
        <f t="shared" si="1"/>
        <v>133418594</v>
      </c>
      <c r="E12" s="1">
        <v>52</v>
      </c>
      <c r="F12" s="5">
        <v>73610751</v>
      </c>
      <c r="G12" s="5">
        <v>15</v>
      </c>
      <c r="H12" s="9">
        <v>59807843</v>
      </c>
      <c r="I12" s="1">
        <f t="shared" si="2"/>
        <v>47</v>
      </c>
      <c r="J12" s="19">
        <v>5</v>
      </c>
      <c r="K12" s="19">
        <v>1</v>
      </c>
      <c r="L12" s="24">
        <f t="shared" si="3"/>
        <v>9.6153846153846159E-2</v>
      </c>
      <c r="M12" s="15">
        <f t="shared" si="4"/>
        <v>6.6666666666666666E-2</v>
      </c>
    </row>
    <row r="13" spans="1:13" x14ac:dyDescent="0.25">
      <c r="A13" s="1">
        <v>8</v>
      </c>
      <c r="B13" s="1" t="s">
        <v>10</v>
      </c>
      <c r="C13" s="1">
        <f t="shared" si="0"/>
        <v>4</v>
      </c>
      <c r="D13" s="2">
        <f t="shared" si="1"/>
        <v>61963913</v>
      </c>
      <c r="E13" s="1">
        <v>4</v>
      </c>
      <c r="F13" s="2">
        <v>61963913</v>
      </c>
      <c r="G13" s="1">
        <v>0</v>
      </c>
      <c r="H13" s="1">
        <v>0</v>
      </c>
      <c r="I13" s="1">
        <f t="shared" si="2"/>
        <v>2</v>
      </c>
      <c r="J13" s="19">
        <v>2</v>
      </c>
      <c r="K13" s="19">
        <v>0</v>
      </c>
      <c r="L13" s="24">
        <f t="shared" si="3"/>
        <v>0.5</v>
      </c>
      <c r="M13" s="15">
        <v>0</v>
      </c>
    </row>
    <row r="14" spans="1:13" x14ac:dyDescent="0.25">
      <c r="A14" s="1">
        <v>9</v>
      </c>
      <c r="B14" s="1" t="s">
        <v>11</v>
      </c>
      <c r="C14" s="1">
        <f t="shared" si="0"/>
        <v>9</v>
      </c>
      <c r="D14" s="2">
        <f t="shared" si="1"/>
        <v>31893454</v>
      </c>
      <c r="E14" s="1">
        <v>7</v>
      </c>
      <c r="F14" s="2">
        <v>20435671</v>
      </c>
      <c r="G14" s="1">
        <v>2</v>
      </c>
      <c r="H14" s="2">
        <v>11457783</v>
      </c>
      <c r="I14" s="1">
        <f t="shared" si="2"/>
        <v>7</v>
      </c>
      <c r="J14" s="19">
        <v>0</v>
      </c>
      <c r="K14" s="19">
        <v>0</v>
      </c>
      <c r="L14" s="28">
        <f t="shared" si="3"/>
        <v>0</v>
      </c>
      <c r="M14" s="28">
        <f t="shared" si="4"/>
        <v>0</v>
      </c>
    </row>
    <row r="15" spans="1:13" x14ac:dyDescent="0.25">
      <c r="A15" s="1">
        <v>10</v>
      </c>
      <c r="B15" s="1" t="s">
        <v>9</v>
      </c>
      <c r="C15" s="1">
        <f t="shared" si="0"/>
        <v>69</v>
      </c>
      <c r="D15" s="2">
        <f t="shared" si="1"/>
        <v>128757227</v>
      </c>
      <c r="E15" s="1">
        <v>54</v>
      </c>
      <c r="F15" s="2">
        <v>80774369</v>
      </c>
      <c r="G15" s="1">
        <v>15</v>
      </c>
      <c r="H15" s="2">
        <v>47982858</v>
      </c>
      <c r="I15" s="1">
        <f t="shared" si="2"/>
        <v>47</v>
      </c>
      <c r="J15" s="19">
        <v>7</v>
      </c>
      <c r="K15" s="19">
        <v>1</v>
      </c>
      <c r="L15" s="24">
        <f t="shared" si="3"/>
        <v>0.12962962962962962</v>
      </c>
      <c r="M15" s="15">
        <f t="shared" si="4"/>
        <v>6.6666666666666666E-2</v>
      </c>
    </row>
    <row r="16" spans="1:13" x14ac:dyDescent="0.25">
      <c r="A16" s="1">
        <v>11</v>
      </c>
      <c r="B16" s="1" t="s">
        <v>12</v>
      </c>
      <c r="C16" s="1">
        <f t="shared" si="0"/>
        <v>116</v>
      </c>
      <c r="D16" s="2">
        <f t="shared" si="1"/>
        <v>332176687</v>
      </c>
      <c r="E16" s="1">
        <v>95</v>
      </c>
      <c r="F16" s="2">
        <v>186358294</v>
      </c>
      <c r="G16" s="1">
        <v>21</v>
      </c>
      <c r="H16" s="2">
        <v>145818393</v>
      </c>
      <c r="I16" s="1">
        <f t="shared" si="2"/>
        <v>90</v>
      </c>
      <c r="J16" s="19">
        <v>5</v>
      </c>
      <c r="K16" s="19">
        <v>5</v>
      </c>
      <c r="L16" s="24">
        <f t="shared" si="3"/>
        <v>5.2631578947368418E-2</v>
      </c>
      <c r="M16" s="15">
        <f t="shared" si="4"/>
        <v>0.23809523809523808</v>
      </c>
    </row>
    <row r="17" spans="1:14" x14ac:dyDescent="0.25">
      <c r="A17" s="18">
        <v>12</v>
      </c>
      <c r="B17" s="18" t="s">
        <v>16</v>
      </c>
      <c r="C17" s="1">
        <f t="shared" si="0"/>
        <v>22</v>
      </c>
      <c r="D17" s="2">
        <f t="shared" si="1"/>
        <v>140617514</v>
      </c>
      <c r="E17" s="1">
        <v>22</v>
      </c>
      <c r="F17" s="2">
        <v>140617514</v>
      </c>
      <c r="G17" s="1">
        <v>0</v>
      </c>
      <c r="H17" s="1">
        <v>0</v>
      </c>
      <c r="I17" s="1">
        <f t="shared" si="2"/>
        <v>22</v>
      </c>
      <c r="J17" s="19">
        <v>0</v>
      </c>
      <c r="K17" s="19">
        <v>0</v>
      </c>
      <c r="L17" s="27">
        <f t="shared" si="3"/>
        <v>0</v>
      </c>
      <c r="M17" s="28">
        <v>0</v>
      </c>
    </row>
    <row r="18" spans="1:14" x14ac:dyDescent="0.25">
      <c r="A18" s="1">
        <v>13</v>
      </c>
      <c r="B18" s="1" t="s">
        <v>13</v>
      </c>
      <c r="C18" s="1">
        <f t="shared" si="0"/>
        <v>80</v>
      </c>
      <c r="D18" s="2">
        <f t="shared" si="1"/>
        <v>100474535</v>
      </c>
      <c r="E18" s="1">
        <v>36</v>
      </c>
      <c r="F18" s="2">
        <v>44515920</v>
      </c>
      <c r="G18" s="1">
        <v>44</v>
      </c>
      <c r="H18" s="2">
        <v>55958615</v>
      </c>
      <c r="I18" s="1">
        <f t="shared" si="2"/>
        <v>5</v>
      </c>
      <c r="J18" s="19">
        <v>31</v>
      </c>
      <c r="K18" s="19">
        <v>23</v>
      </c>
      <c r="L18" s="24">
        <f>J18/E18</f>
        <v>0.86111111111111116</v>
      </c>
      <c r="M18" s="15">
        <f t="shared" si="4"/>
        <v>0.52272727272727271</v>
      </c>
    </row>
    <row r="19" spans="1:14" x14ac:dyDescent="0.25">
      <c r="A19" s="19">
        <v>14</v>
      </c>
      <c r="B19" s="19" t="s">
        <v>17</v>
      </c>
      <c r="C19" s="1" t="s">
        <v>20</v>
      </c>
      <c r="D19" s="1" t="s">
        <v>20</v>
      </c>
      <c r="E19" s="1" t="s">
        <v>20</v>
      </c>
      <c r="F19" s="1" t="s">
        <v>20</v>
      </c>
      <c r="G19" s="1" t="s">
        <v>20</v>
      </c>
      <c r="H19" s="1" t="s">
        <v>20</v>
      </c>
      <c r="I19" s="1"/>
      <c r="J19" s="1" t="s">
        <v>20</v>
      </c>
      <c r="K19" s="1" t="s">
        <v>20</v>
      </c>
      <c r="L19" s="1" t="s">
        <v>20</v>
      </c>
      <c r="M19" s="1" t="s">
        <v>20</v>
      </c>
    </row>
    <row r="20" spans="1:14" x14ac:dyDescent="0.25">
      <c r="A20" s="19">
        <v>15</v>
      </c>
      <c r="B20" s="19" t="s">
        <v>19</v>
      </c>
      <c r="C20" s="1" t="s">
        <v>20</v>
      </c>
      <c r="D20" s="1" t="s">
        <v>20</v>
      </c>
      <c r="E20" s="1" t="s">
        <v>20</v>
      </c>
      <c r="F20" s="1" t="s">
        <v>20</v>
      </c>
      <c r="G20" s="1" t="s">
        <v>20</v>
      </c>
      <c r="H20" s="1" t="s">
        <v>20</v>
      </c>
      <c r="I20" s="1"/>
      <c r="J20" s="1" t="s">
        <v>20</v>
      </c>
      <c r="K20" s="1" t="s">
        <v>20</v>
      </c>
      <c r="L20" s="1" t="s">
        <v>20</v>
      </c>
      <c r="M20" s="1" t="s">
        <v>20</v>
      </c>
    </row>
    <row r="21" spans="1:14" x14ac:dyDescent="0.25">
      <c r="A21" s="1"/>
      <c r="B21" s="12" t="s">
        <v>15</v>
      </c>
      <c r="C21" s="13">
        <f>SUM(C6:C20)</f>
        <v>783</v>
      </c>
      <c r="D21" s="14">
        <f>SUM(D6:D20)</f>
        <v>2177955646</v>
      </c>
      <c r="E21" s="13">
        <f t="shared" ref="E21:K21" si="5">SUM(E6:E18)</f>
        <v>441</v>
      </c>
      <c r="F21" s="14">
        <f t="shared" si="5"/>
        <v>960605859</v>
      </c>
      <c r="G21" s="13">
        <f t="shared" si="5"/>
        <v>342</v>
      </c>
      <c r="H21" s="30">
        <f>SUM(H6:H20)</f>
        <v>1217349787</v>
      </c>
      <c r="I21" s="13">
        <f>SUM(I6:I20)</f>
        <v>342</v>
      </c>
      <c r="J21" s="13">
        <f t="shared" si="5"/>
        <v>99</v>
      </c>
      <c r="K21" s="13">
        <f t="shared" si="5"/>
        <v>155</v>
      </c>
      <c r="L21" s="16">
        <f>J21/E21</f>
        <v>0.22448979591836735</v>
      </c>
      <c r="M21" s="16">
        <f t="shared" si="4"/>
        <v>0.45321637426900585</v>
      </c>
    </row>
    <row r="22" spans="1:14" x14ac:dyDescent="0.25">
      <c r="B22" s="17"/>
      <c r="C22" s="17"/>
      <c r="D22" s="17"/>
      <c r="E22" s="17"/>
      <c r="F22" s="17"/>
    </row>
    <row r="23" spans="1:14" x14ac:dyDescent="0.25">
      <c r="B23" s="22" t="s">
        <v>21</v>
      </c>
      <c r="N23" s="26"/>
    </row>
  </sheetData>
  <sortState ref="A6:H17">
    <sortCondition ref="B8:B19"/>
  </sortState>
  <conditionalFormatting sqref="A5:L21 M5">
    <cfRule type="dataBar" priority="2">
      <dataBar>
        <cfvo type="min"/>
        <cfvo type="max"/>
        <color rgb="FF63C384"/>
      </dataBar>
    </cfRule>
  </conditionalFormatting>
  <conditionalFormatting sqref="M19:M20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2022-03-07T13:22:08Z</dcterms:modified>
</cp:coreProperties>
</file>